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<sst xmlns="http://schemas.openxmlformats.org/spreadsheetml/2006/main" count="69" uniqueCount="34">
  <si>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</si>
  <si>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</si>
  <si>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</si>
  <si>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</si>
  <si>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</si>
  <si>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</si>
  <si>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</si>
  <si>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</si>
  <si>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</si>
  <si>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</si>
  <si>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</si>
  <si>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</si>
  <si>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</si>
  <si>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</si>
  <si>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</si>
  <si>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</si>
  <si>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</si>
  <si>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</si>
  <si>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</si>
  <si>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</si>
  <si>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</si>
  <si>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</si>
  <si>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2009/12/28 作成</t>
  </si>
  <si>
    <t>平成２１年  年報</t>
  </si>
  <si>
    <t>平成２１年  年報</t>
  </si>
  <si>
    <t>車種別･銘柄別販売台数</t>
  </si>
  <si>
    <t>新車　　軽四輪自動車販売台数　（速報）</t>
  </si>
  <si>
    <t/>
  </si>
  <si>
    <t>平成２０年  年報</t>
  </si>
  <si>
    <t>車種別･銘柄別販売台数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</si>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</sst>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5342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648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648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65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65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543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zoomScalePageLayoutView="0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22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23</v>
      </c>
      <c r="L6" s="12" t="str">
        <f>TEXT(Q21,"#,##0")</f>
        <v>74,785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24302</v>
      </c>
      <c r="D12" s="44">
        <v>547</v>
      </c>
      <c r="E12" s="45">
        <v>3171</v>
      </c>
      <c r="F12" s="46">
        <f aca="true" t="shared" si="0" ref="F12:F18">SUM(D12:E12)</f>
        <v>3718</v>
      </c>
      <c r="G12" s="47">
        <v>3565</v>
      </c>
      <c r="H12" s="46">
        <f aca="true" t="shared" si="1" ref="H12:H18">SUM(C12,F12,G12)</f>
        <v>31585</v>
      </c>
      <c r="I12" s="48">
        <f>IF(ISERR(H12*100/H21),"",(H12*100/H21))</f>
        <v>38.63797617008783</v>
      </c>
      <c r="J12" s="49"/>
      <c r="K12" s="42" t="s">
        <v>10</v>
      </c>
      <c r="L12" s="47">
        <v>22984</v>
      </c>
      <c r="M12" s="44">
        <v>567</v>
      </c>
      <c r="N12" s="45">
        <v>3080</v>
      </c>
      <c r="O12" s="46">
        <f aca="true" t="shared" si="2" ref="O12:O18">SUM(M12:N12)</f>
        <v>3647</v>
      </c>
      <c r="P12" s="47">
        <v>3697</v>
      </c>
      <c r="Q12" s="50">
        <f aca="true" t="shared" si="3" ref="Q12:Q18">SUM(L12,O12,P12)</f>
        <v>30328</v>
      </c>
      <c r="R12" s="51">
        <f>IF(ISERR(Q12*100/Q21),"",(Q12*100/Q21))</f>
        <v>40.55358694925453</v>
      </c>
      <c r="S12" s="49"/>
      <c r="T12" s="52"/>
      <c r="U12" s="53">
        <f aca="true" t="shared" si="4" ref="U12:U18">IF(ISERR(Q12*100/H12),"",(Q12*100/H12))</f>
        <v>96.0202627829666</v>
      </c>
      <c r="V12" s="54"/>
    </row>
    <row r="13" spans="2:22" s="55" customFormat="1" ht="25.5" customHeight="1">
      <c r="B13" s="42" t="s">
        <v>11</v>
      </c>
      <c r="C13" s="47">
        <v>22593</v>
      </c>
      <c r="D13" s="44">
        <v>440</v>
      </c>
      <c r="E13" s="45">
        <v>1894</v>
      </c>
      <c r="F13" s="46">
        <f t="shared" si="0"/>
        <v>2334</v>
      </c>
      <c r="G13" s="47">
        <v>2071</v>
      </c>
      <c r="H13" s="46">
        <f t="shared" si="1"/>
        <v>26998</v>
      </c>
      <c r="I13" s="48">
        <f>IF(ISERR(H13*100/H21),"",(H13*100/H21))</f>
        <v>33.02669243755046</v>
      </c>
      <c r="J13" s="49"/>
      <c r="K13" s="42" t="s">
        <v>11</v>
      </c>
      <c r="L13" s="47">
        <v>20122</v>
      </c>
      <c r="M13" s="44">
        <v>343</v>
      </c>
      <c r="N13" s="45">
        <v>1613</v>
      </c>
      <c r="O13" s="46">
        <f t="shared" si="2"/>
        <v>1956</v>
      </c>
      <c r="P13" s="47">
        <v>1993</v>
      </c>
      <c r="Q13" s="50">
        <f t="shared" si="3"/>
        <v>24071</v>
      </c>
      <c r="R13" s="51">
        <f>IF(ISERR(Q13*100/Q21),"",(Q13*100/Q21))</f>
        <v>32.18693588286421</v>
      </c>
      <c r="S13" s="49"/>
      <c r="T13" s="52"/>
      <c r="U13" s="53">
        <f t="shared" si="4"/>
        <v>89.1584561819394</v>
      </c>
      <c r="V13" s="54"/>
    </row>
    <row r="14" spans="2:22" s="55" customFormat="1" ht="25.5" customHeight="1">
      <c r="B14" s="42" t="s">
        <v>12</v>
      </c>
      <c r="C14" s="43">
        <v>2917</v>
      </c>
      <c r="D14" s="44">
        <v>263</v>
      </c>
      <c r="E14" s="45">
        <v>489</v>
      </c>
      <c r="F14" s="46">
        <f t="shared" si="0"/>
        <v>752</v>
      </c>
      <c r="G14" s="47">
        <v>487</v>
      </c>
      <c r="H14" s="46">
        <f t="shared" si="1"/>
        <v>4156</v>
      </c>
      <c r="I14" s="48">
        <f>IF(ISERR(H14*100/H21),"",(H14*100/H21))</f>
        <v>5.084040809336237</v>
      </c>
      <c r="J14" s="49"/>
      <c r="K14" s="42" t="s">
        <v>12</v>
      </c>
      <c r="L14" s="47">
        <v>2366</v>
      </c>
      <c r="M14" s="44">
        <v>201</v>
      </c>
      <c r="N14" s="45">
        <v>408</v>
      </c>
      <c r="O14" s="46">
        <f t="shared" si="2"/>
        <v>609</v>
      </c>
      <c r="P14" s="47">
        <v>417</v>
      </c>
      <c r="Q14" s="50">
        <f t="shared" si="3"/>
        <v>3392</v>
      </c>
      <c r="R14" s="51">
        <f>IF(ISERR(Q14*100/Q21),"",(Q14*100/Q21))</f>
        <v>4.535668917563682</v>
      </c>
      <c r="S14" s="49"/>
      <c r="T14" s="52"/>
      <c r="U14" s="53">
        <f t="shared" si="4"/>
        <v>81.61693936477383</v>
      </c>
      <c r="V14" s="54"/>
    </row>
    <row r="15" spans="2:22" s="55" customFormat="1" ht="25.5" customHeight="1">
      <c r="B15" s="42" t="s">
        <v>13</v>
      </c>
      <c r="C15" s="47">
        <v>1263</v>
      </c>
      <c r="D15" s="44">
        <v>154</v>
      </c>
      <c r="E15" s="45">
        <v>267</v>
      </c>
      <c r="F15" s="46">
        <f t="shared" si="0"/>
        <v>421</v>
      </c>
      <c r="G15" s="47">
        <v>266</v>
      </c>
      <c r="H15" s="46">
        <f t="shared" si="1"/>
        <v>1950</v>
      </c>
      <c r="I15" s="48">
        <f>IF(ISERR(H15*100/H21),"",(H15*100/H21))</f>
        <v>2.385437819587503</v>
      </c>
      <c r="J15" s="49"/>
      <c r="K15" s="42" t="s">
        <v>13</v>
      </c>
      <c r="L15" s="47">
        <v>931</v>
      </c>
      <c r="M15" s="44">
        <v>58</v>
      </c>
      <c r="N15" s="45">
        <v>288</v>
      </c>
      <c r="O15" s="46">
        <f t="shared" si="2"/>
        <v>346</v>
      </c>
      <c r="P15" s="47">
        <v>251</v>
      </c>
      <c r="Q15" s="50">
        <f t="shared" si="3"/>
        <v>1528</v>
      </c>
      <c r="R15" s="51">
        <f>IF(ISERR(Q15*100/Q21),"",(Q15*100/Q21))</f>
        <v>2.043190479374206</v>
      </c>
      <c r="S15" s="49"/>
      <c r="T15" s="52"/>
      <c r="U15" s="53">
        <f t="shared" si="4"/>
        <v>78.35897435897436</v>
      </c>
      <c r="V15" s="54"/>
    </row>
    <row r="16" spans="2:22" s="55" customFormat="1" ht="25.5" customHeight="1">
      <c r="B16" s="42" t="s">
        <v>14</v>
      </c>
      <c r="C16" s="43">
        <v>7021</v>
      </c>
      <c r="D16" s="44">
        <v>0</v>
      </c>
      <c r="E16" s="45">
        <v>697</v>
      </c>
      <c r="F16" s="46">
        <f t="shared" si="0"/>
        <v>697</v>
      </c>
      <c r="G16" s="47">
        <v>651</v>
      </c>
      <c r="H16" s="46">
        <f t="shared" si="1"/>
        <v>8369</v>
      </c>
      <c r="I16" s="48">
        <f>IF(ISERR(H16*100/H21),"",(H16*100/H21))</f>
        <v>10.237809801091185</v>
      </c>
      <c r="J16" s="49"/>
      <c r="K16" s="42" t="s">
        <v>14</v>
      </c>
      <c r="L16" s="47">
        <v>6056</v>
      </c>
      <c r="M16" s="44">
        <v>0</v>
      </c>
      <c r="N16" s="45">
        <v>522</v>
      </c>
      <c r="O16" s="46">
        <f t="shared" si="2"/>
        <v>522</v>
      </c>
      <c r="P16" s="47">
        <v>473</v>
      </c>
      <c r="Q16" s="50">
        <f t="shared" si="3"/>
        <v>7051</v>
      </c>
      <c r="R16" s="51">
        <f>IF(ISERR(Q16*100/Q21),"",(Q16*100/Q21))</f>
        <v>9.428361302400214</v>
      </c>
      <c r="S16" s="49"/>
      <c r="T16" s="52"/>
      <c r="U16" s="53">
        <f t="shared" si="4"/>
        <v>84.25140399091887</v>
      </c>
      <c r="V16" s="54"/>
    </row>
    <row r="17" spans="2:22" s="55" customFormat="1" ht="25.5" customHeight="1">
      <c r="B17" s="42" t="s">
        <v>15</v>
      </c>
      <c r="C17" s="47">
        <v>1638</v>
      </c>
      <c r="D17" s="44">
        <v>0</v>
      </c>
      <c r="E17" s="45">
        <v>252</v>
      </c>
      <c r="F17" s="46">
        <f t="shared" si="0"/>
        <v>252</v>
      </c>
      <c r="G17" s="47">
        <v>97</v>
      </c>
      <c r="H17" s="46">
        <f>SUM(C17,F17,G17)</f>
        <v>1987</v>
      </c>
      <c r="I17" s="48">
        <f>IF(ISERR(H17*100/H21),"",(H17*100/H21))</f>
        <v>2.430699973087368</v>
      </c>
      <c r="J17" s="49"/>
      <c r="K17" s="42" t="s">
        <v>15</v>
      </c>
      <c r="L17" s="47">
        <v>1508</v>
      </c>
      <c r="M17" s="44">
        <v>0</v>
      </c>
      <c r="N17" s="45">
        <v>273</v>
      </c>
      <c r="O17" s="46">
        <f>SUM(M17:N17)</f>
        <v>273</v>
      </c>
      <c r="P17" s="47">
        <v>108</v>
      </c>
      <c r="Q17" s="50">
        <f>SUM(L17,O17,P17)</f>
        <v>1889</v>
      </c>
      <c r="R17" s="51">
        <f>IF(ISERR(Q17*100/Q21),"",(Q17*100/Q21))</f>
        <v>2.525907601791803</v>
      </c>
      <c r="S17" s="49"/>
      <c r="T17" s="52"/>
      <c r="U17" s="53">
        <f>IF(ISERR(Q17*100/H17),"",(Q17*100/H17))</f>
        <v>95.06794162053347</v>
      </c>
      <c r="V17" s="54"/>
    </row>
    <row r="18" spans="2:22" s="55" customFormat="1" ht="25.5" customHeight="1">
      <c r="B18" s="42" t="s">
        <v>16</v>
      </c>
      <c r="C18" s="47">
        <v>5754</v>
      </c>
      <c r="D18" s="44">
        <v>0</v>
      </c>
      <c r="E18" s="45">
        <v>514</v>
      </c>
      <c r="F18" s="46">
        <f t="shared" si="0"/>
        <v>514</v>
      </c>
      <c r="G18" s="47">
        <v>337</v>
      </c>
      <c r="H18" s="46">
        <f t="shared" si="1"/>
        <v>6605</v>
      </c>
      <c r="I18" s="48">
        <f>IF(ISERR(H18*100/H21),"",(H18*100/H21))</f>
        <v>8.079906050448951</v>
      </c>
      <c r="J18" s="49"/>
      <c r="K18" s="42" t="s">
        <v>16</v>
      </c>
      <c r="L18" s="47">
        <v>5663</v>
      </c>
      <c r="M18" s="44">
        <v>0</v>
      </c>
      <c r="N18" s="45">
        <v>470</v>
      </c>
      <c r="O18" s="46">
        <f t="shared" si="2"/>
        <v>470</v>
      </c>
      <c r="P18" s="47">
        <v>321</v>
      </c>
      <c r="Q18" s="50">
        <f t="shared" si="3"/>
        <v>6454</v>
      </c>
      <c r="R18" s="51">
        <f>IF(ISERR(Q18*100/Q21),"",(Q18*100/Q21))</f>
        <v>8.630072875576653</v>
      </c>
      <c r="S18" s="49"/>
      <c r="T18" s="52"/>
      <c r="U18" s="53">
        <f t="shared" si="4"/>
        <v>97.71385314155943</v>
      </c>
      <c r="V18" s="54"/>
    </row>
    <row r="19" spans="2:22" s="55" customFormat="1" ht="25.5" customHeight="1" hidden="1">
      <c r="B19" s="42" t="s">
        <v>17</v>
      </c>
      <c r="C19" s="47">
        <v>0</v>
      </c>
      <c r="D19" s="44">
        <v>0</v>
      </c>
      <c r="E19" s="45">
        <v>0</v>
      </c>
      <c r="F19" s="46">
        <f>SUM(D19:E19)</f>
        <v>0</v>
      </c>
      <c r="G19" s="47">
        <v>0</v>
      </c>
      <c r="H19" s="46">
        <f>SUM(C19,F19,G19)</f>
        <v>0</v>
      </c>
      <c r="I19" s="48">
        <f>IF(ISERR(H19*100/H21),"",(H19*100/H21))</f>
        <v>0</v>
      </c>
      <c r="J19" s="49"/>
      <c r="K19" s="42" t="s">
        <v>17</v>
      </c>
      <c r="L19" s="47">
        <v>0</v>
      </c>
      <c r="M19" s="44">
        <v>0</v>
      </c>
      <c r="N19" s="45">
        <v>0</v>
      </c>
      <c r="O19" s="46">
        <f>SUM(M19:N19)</f>
        <v>0</v>
      </c>
      <c r="P19" s="47">
        <v>0</v>
      </c>
      <c r="Q19" s="50">
        <f>SUM(L19,O19,P19)</f>
        <v>0</v>
      </c>
      <c r="R19" s="51">
        <f>IF(ISERR(Q19*100/Q21),"",(Q19*100/Q21))</f>
        <v>0</v>
      </c>
      <c r="S19" s="49"/>
      <c r="T19" s="52"/>
      <c r="U19" s="53">
        <f>IF(ISERR(Q19*100/H19),"",(Q19*100/H19))</f>
      </c>
      <c r="V19" s="54"/>
    </row>
    <row r="20" spans="2:22" s="55" customFormat="1" ht="25.5" customHeight="1">
      <c r="B20" s="42" t="s">
        <v>18</v>
      </c>
      <c r="C20" s="56">
        <v>3</v>
      </c>
      <c r="D20" s="57"/>
      <c r="E20" s="58"/>
      <c r="F20" s="59">
        <v>0</v>
      </c>
      <c r="G20" s="56">
        <v>93</v>
      </c>
      <c r="H20" s="47">
        <f>SUM(C20+F20+G20)</f>
        <v>96</v>
      </c>
      <c r="I20" s="48">
        <f>IF(ISERR(H20*100/H21),"",(H20*100/H21))</f>
        <v>0.11743693881046167</v>
      </c>
      <c r="J20" s="49"/>
      <c r="K20" s="42" t="s">
        <v>18</v>
      </c>
      <c r="L20" s="56">
        <v>1</v>
      </c>
      <c r="M20" s="60"/>
      <c r="N20" s="58"/>
      <c r="O20" s="59">
        <v>0</v>
      </c>
      <c r="P20" s="56">
        <v>71</v>
      </c>
      <c r="Q20" s="50">
        <f>SUM(L20+O20+P20)</f>
        <v>72</v>
      </c>
      <c r="R20" s="51">
        <f>IF(ISERR(Q20*100/Q21),"",(Q20*100/Q21))</f>
        <v>0.09627599117470081</v>
      </c>
      <c r="S20" s="49"/>
      <c r="T20" s="52"/>
      <c r="U20" s="53">
        <f>IF(ISERR(Q20*100/H20),"",(Q20*100/H20))</f>
        <v>75</v>
      </c>
      <c r="V20" s="54"/>
    </row>
    <row r="21" spans="2:22" s="55" customFormat="1" ht="25.5" customHeight="1">
      <c r="B21" s="42" t="s">
        <v>19</v>
      </c>
      <c r="C21" s="56">
        <f aca="true" t="shared" si="5" ref="C21:H21">SUM(C12:C20)</f>
        <v>65491</v>
      </c>
      <c r="D21" s="57">
        <f t="shared" si="5"/>
        <v>1404</v>
      </c>
      <c r="E21" s="58">
        <f t="shared" si="5"/>
        <v>7284</v>
      </c>
      <c r="F21" s="59">
        <f t="shared" si="5"/>
        <v>8688</v>
      </c>
      <c r="G21" s="56">
        <f t="shared" si="5"/>
        <v>7567</v>
      </c>
      <c r="H21" s="50">
        <f t="shared" si="5"/>
        <v>81746</v>
      </c>
      <c r="I21" s="61">
        <f>IF(ISERR(H21*100/H21),"",(H21*100/H21))</f>
        <v>100</v>
      </c>
      <c r="J21" s="49"/>
      <c r="K21" s="42" t="s">
        <v>19</v>
      </c>
      <c r="L21" s="56">
        <f aca="true" t="shared" si="6" ref="L21:Q21">SUM(L12:L20)</f>
        <v>59631</v>
      </c>
      <c r="M21" s="60">
        <f t="shared" si="6"/>
        <v>1169</v>
      </c>
      <c r="N21" s="58">
        <f t="shared" si="6"/>
        <v>6654</v>
      </c>
      <c r="O21" s="59">
        <f t="shared" si="6"/>
        <v>7823</v>
      </c>
      <c r="P21" s="56">
        <f t="shared" si="6"/>
        <v>7331</v>
      </c>
      <c r="Q21" s="50">
        <f t="shared" si="6"/>
        <v>74785</v>
      </c>
      <c r="R21" s="62">
        <f>IF(ISERR(Q21*100/Q21),"",(Q21*100/Q21))</f>
        <v>100</v>
      </c>
      <c r="S21" s="49"/>
      <c r="T21" s="52"/>
      <c r="U21" s="53">
        <f>IF(ISERR(Q21*100/H21),"",(Q21*100/H21))</f>
        <v>91.48459863479559</v>
      </c>
      <c r="V21" s="54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20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21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21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7</v>
      </c>
      <c r="F31" s="98" t="s">
        <v>8</v>
      </c>
      <c r="G31" s="36" t="s">
        <v>21</v>
      </c>
      <c r="H31" s="96"/>
      <c r="I31" s="99"/>
      <c r="J31" s="15"/>
      <c r="K31" s="94"/>
      <c r="L31" s="95"/>
      <c r="M31" s="96"/>
      <c r="N31" s="97" t="s">
        <v>7</v>
      </c>
      <c r="O31" s="98" t="s">
        <v>8</v>
      </c>
      <c r="P31" s="36" t="s">
        <v>21</v>
      </c>
      <c r="Q31" s="96"/>
      <c r="R31" s="99"/>
      <c r="S31" s="15"/>
      <c r="T31" s="15"/>
      <c r="U31" s="15"/>
    </row>
    <row r="32" spans="2:21" s="55" customFormat="1" ht="25.5" customHeight="1">
      <c r="B32" s="100" t="s">
        <v>31</v>
      </c>
      <c r="C32" s="101"/>
      <c r="D32" s="102">
        <f>IF(ISERR(C21*100/H21)," ",(C21*100/H21))</f>
        <v>80.11523499620776</v>
      </c>
      <c r="E32" s="103">
        <f>IF(ISERR(D21*100/H21)," ",(D21*100/H21))</f>
        <v>1.7175152301030019</v>
      </c>
      <c r="F32" s="104">
        <f>IF(ISERR(E21*100/H21)," ",(E21*100/H21))</f>
        <v>8.91052773224378</v>
      </c>
      <c r="G32" s="105">
        <f>IF(ISERR(F21*100/H21)," ",(F21*100/H21))</f>
        <v>10.62804296234678</v>
      </c>
      <c r="H32" s="102">
        <f>IF(ISERR(G21*100/H21)," ",(G21*100/H21))</f>
        <v>9.256722041445453</v>
      </c>
      <c r="I32" s="106">
        <f>IF(ISERR(H21*100/H21)," ",(H21*100/H21))</f>
        <v>100</v>
      </c>
      <c r="J32" s="49"/>
      <c r="K32" s="100" t="s">
        <v>33</v>
      </c>
      <c r="L32" s="101"/>
      <c r="M32" s="107">
        <f>IF(ISERR(L21*100/Q21)," ",(L21*100/Q21))</f>
        <v>79.73657819081366</v>
      </c>
      <c r="N32" s="108">
        <f>IF(ISERR(M21*100/Q21)," ",(M21*100/Q21))</f>
        <v>1.5631476900447951</v>
      </c>
      <c r="O32" s="109">
        <f>IF(ISERR(N21*100/Q21)," ",(N21*100/Q21))</f>
        <v>8.897506184395267</v>
      </c>
      <c r="P32" s="110">
        <f>IF(ISERR(O21*100/Q21)," ",(O21*100/Q21))</f>
        <v>10.460653874440062</v>
      </c>
      <c r="Q32" s="107">
        <f>IF(ISERR(P21*100/Q21)," ",(P21*100/Q21))</f>
        <v>9.802767934746273</v>
      </c>
      <c r="R32" s="111">
        <f>IF(ISERR(Q21*100/Q21)," ",(Q21*100/Q21))</f>
        <v>100</v>
      </c>
      <c r="S32" s="49"/>
      <c r="T32" s="49"/>
      <c r="U32" s="49"/>
    </row>
    <row r="33" spans="2:21" s="55" customFormat="1" ht="25.5" customHeight="1" thickBot="1">
      <c r="B33" s="112" t="s">
        <v>32</v>
      </c>
      <c r="C33" s="113"/>
      <c r="D33" s="114"/>
      <c r="E33" s="115"/>
      <c r="F33" s="116"/>
      <c r="G33" s="117"/>
      <c r="H33" s="114"/>
      <c r="I33" s="118"/>
      <c r="J33" s="49"/>
      <c r="K33" s="112" t="s">
        <v>32</v>
      </c>
      <c r="L33" s="113"/>
      <c r="M33" s="119">
        <f>IF(ISERR(L21*100/C21)," ",(L21*100/C21))</f>
        <v>91.05220564657739</v>
      </c>
      <c r="N33" s="120">
        <f>IF(ISERR(M21*100/D21)," ",(M21*100/D21))</f>
        <v>83.26210826210826</v>
      </c>
      <c r="O33" s="121">
        <f>IF(ISERR(N21*100/E21)," ",(N21*100/E21))</f>
        <v>91.35090609555189</v>
      </c>
      <c r="P33" s="122">
        <f>IF(ISERR(O21*100/F21)," ",(O21*100/F21))</f>
        <v>90.04373848987109</v>
      </c>
      <c r="Q33" s="119">
        <f>IF(ISERR(P21*100/G21)," ",(P21*100/G21))</f>
        <v>96.88119466102815</v>
      </c>
      <c r="R33" s="123"/>
      <c r="S33" s="49"/>
      <c r="T33" s="49"/>
      <c r="U33" s="49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27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sheetProtection/>
  <mergeCells count="18">
    <mergeCell ref="D30:D31"/>
    <mergeCell ref="H30:H31"/>
    <mergeCell ref="I30:I31"/>
    <mergeCell ref="M30:M31"/>
    <mergeCell ref="Q30:Q31"/>
    <mergeCell ref="R30:R31"/>
    <mergeCell ref="P10:P11"/>
    <mergeCell ref="Q10:Q11"/>
    <mergeCell ref="R10:R11"/>
    <mergeCell ref="T10:V11"/>
    <mergeCell ref="G23:H23"/>
    <mergeCell ref="P23:Q23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2009-12-28T07:19:33Z</dcterms:created>
  <dcterms:modified xsi:type="dcterms:W3CDTF">2009-12-28T07:20:06Z</dcterms:modified>
  <cp:category/>
  <cp:version/>
  <cp:contentType/>
  <cp:contentStatus/>
</cp:coreProperties>
</file>